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Katarzyna\Desktop\Stacja transformatorowa\Dokumenty projektowe\"/>
    </mc:Choice>
  </mc:AlternateContent>
  <xr:revisionPtr revIDLastSave="0" documentId="8_{5FCD3BE8-F715-48DA-8172-2D6B23B037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" l="1"/>
  <c r="A6" i="1"/>
  <c r="A8" i="1" s="1"/>
  <c r="A9" i="1" s="1"/>
  <c r="A10" i="1" s="1"/>
  <c r="A11" i="1" s="1"/>
  <c r="A12" i="1" s="1"/>
  <c r="A13" i="1" s="1"/>
  <c r="A14" i="1" s="1"/>
  <c r="A16" i="1" s="1"/>
  <c r="A17" i="1" s="1"/>
  <c r="A18" i="1" s="1"/>
  <c r="A19" i="1" s="1"/>
  <c r="A20" i="1" s="1"/>
  <c r="A22" i="1" s="1"/>
  <c r="A23" i="1" s="1"/>
  <c r="A24" i="1" s="1"/>
  <c r="A26" i="1" s="1"/>
  <c r="A27" i="1" s="1"/>
  <c r="A28" i="1" s="1"/>
  <c r="A30" i="1" s="1"/>
  <c r="A31" i="1" s="1"/>
  <c r="A33" i="1" s="1"/>
  <c r="A34" i="1" s="1"/>
  <c r="A36" i="1" s="1"/>
  <c r="A37" i="1" s="1"/>
  <c r="A38" i="1" s="1"/>
  <c r="A39" i="1" s="1"/>
  <c r="A40" i="1" s="1"/>
  <c r="A41" i="1" s="1"/>
  <c r="A42" i="1" s="1"/>
  <c r="A44" i="1" s="1"/>
  <c r="A45" i="1" s="1"/>
  <c r="A48" i="1" s="1"/>
  <c r="A49" i="1" s="1"/>
  <c r="A50" i="1" s="1"/>
  <c r="A51" i="1" s="1"/>
  <c r="A53" i="1" s="1"/>
  <c r="A54" i="1" s="1"/>
  <c r="A55" i="1" s="1"/>
  <c r="A57" i="1" s="1"/>
  <c r="A59" i="1" s="1"/>
  <c r="A60" i="1" s="1"/>
  <c r="A61" i="1" s="1"/>
  <c r="A62" i="1" s="1"/>
  <c r="A65" i="1" s="1"/>
  <c r="A66" i="1" s="1"/>
  <c r="A67" i="1" s="1"/>
  <c r="G68" i="1" l="1"/>
  <c r="G69" i="1" s="1"/>
  <c r="G70" i="1" s="1"/>
</calcChain>
</file>

<file path=xl/sharedStrings.xml><?xml version="1.0" encoding="utf-8"?>
<sst xmlns="http://schemas.openxmlformats.org/spreadsheetml/2006/main" count="179" uniqueCount="89">
  <si>
    <t>Numer</t>
  </si>
  <si>
    <t>Opis</t>
  </si>
  <si>
    <t>Jm</t>
  </si>
  <si>
    <t>Ilość</t>
  </si>
  <si>
    <t>Krotność</t>
  </si>
  <si>
    <t>Cena</t>
  </si>
  <si>
    <t>Wartość</t>
  </si>
  <si>
    <t/>
  </si>
  <si>
    <t xml:space="preserve">Budowa kontenerowej stacji transformatorowej SN/nN 15/0,4kV, linii kablowej SN 15kV oraz linii kablowych nN 0,4kV do zasilania stacji ładowania pojazdów elektrycznych </t>
  </si>
  <si>
    <t>1.</t>
  </si>
  <si>
    <t>Średnie napięcie.</t>
  </si>
  <si>
    <t>1.1.</t>
  </si>
  <si>
    <t>Roboty ziemne.</t>
  </si>
  <si>
    <t>1</t>
  </si>
  <si>
    <r>
      <t xml:space="preserve">Kopanie rowów dla kabli, mechanicznie, grunt kategorii III-IV.
</t>
    </r>
    <r>
      <rPr>
        <i/>
        <u/>
        <sz val="11"/>
        <color theme="1"/>
        <rFont val="Times New Roman"/>
        <family val="1"/>
        <charset val="238"/>
      </rPr>
      <t>Obliczenia - (322[m] - 123[m])*0,4[m] * 1,05[m] = 83,580[m3].</t>
    </r>
  </si>
  <si>
    <t>[m3]</t>
  </si>
  <si>
    <r>
      <t xml:space="preserve">Nasypanie warstwy piasku na dnie rowu kablowego, szerokość do 0,4·m.
</t>
    </r>
    <r>
      <rPr>
        <i/>
        <u/>
        <sz val="11"/>
        <color theme="1"/>
        <rFont val="Times New Roman"/>
        <family val="1"/>
        <charset val="238"/>
      </rPr>
      <t>Obliczenia - 322[m] - 123[m] = 199,000[m2].</t>
    </r>
  </si>
  <si>
    <t>[m]</t>
  </si>
  <si>
    <t>1.2.</t>
  </si>
  <si>
    <t>Nawierzchnia.</t>
  </si>
  <si>
    <r>
      <t xml:space="preserve">Cięcie nawierzchni mechanicznie, z mas mineralno-asfaltowych, głębokość 5·cm.
</t>
    </r>
    <r>
      <rPr>
        <i/>
        <u/>
        <sz val="11"/>
        <color theme="1"/>
        <rFont val="Times New Roman"/>
        <family val="1"/>
        <charset val="238"/>
      </rPr>
      <t>Obliczenia - (8[m] +12[m]) * 2 = 40[m].</t>
    </r>
  </si>
  <si>
    <r>
      <t xml:space="preserve">Rozebranie nawierzchni i chodników, masy mineralno-bitumiczne grubości do 4·cm, mechanicznie.
</t>
    </r>
    <r>
      <rPr>
        <i/>
        <u/>
        <sz val="11"/>
        <color theme="1"/>
        <rFont val="Times New Roman"/>
        <family val="1"/>
        <charset val="238"/>
      </rPr>
      <t>Obliczenia - (8[m] + 12[m])*2[m] = 40[m].</t>
    </r>
  </si>
  <si>
    <t>[m2]</t>
  </si>
  <si>
    <t>Rozebranie podbudowy, z gruntu stabilizowanego mechanicznie, grubość podbudowy 10·cm</t>
  </si>
  <si>
    <t>Rozebranie podbudowy, z gruntu stabilizowanego mechanicznie, dodatek za każdy dalszy 1·cm grubości podbudowy</t>
  </si>
  <si>
    <t>Podbudowy z kruszyw, pospółka, warstwa dolna, grubość warstwy po zagęszczeniu 20·cm</t>
  </si>
  <si>
    <t>Nawierzchnie po robotach kablowych (chodniki, wjazdy, place), z asfaltu lanego, grubość 2·cm, masa grysowa</t>
  </si>
  <si>
    <t>Nawierzchnie po robotach kablowych (chodniki, wjazdy, place), z asfaltu lanego, grubość 3·cm, masa grysowa</t>
  </si>
  <si>
    <t>1.3.</t>
  </si>
  <si>
    <t>Przewierty.</t>
  </si>
  <si>
    <r>
      <t xml:space="preserve">Wykopy pionowe ręczne dla urządzenia przeciskowego wraz z jego zasypaniem, grunt nienawodniony, kategorii III-IV.
</t>
    </r>
    <r>
      <rPr>
        <i/>
        <u/>
        <sz val="11"/>
        <color theme="1"/>
        <rFont val="Times New Roman"/>
        <family val="1"/>
        <charset val="238"/>
      </rPr>
      <t>Obliczenia - 1,25[m] * 1,25[m] * 4[szt] * 2=12,500[m3].</t>
    </r>
  </si>
  <si>
    <t>Przewierty mechaniczne dla rur pod obiektami, rura do Fi·150·mm (pierwsza w wiązce).</t>
  </si>
  <si>
    <t>1.4.</t>
  </si>
  <si>
    <t>Wymiana gruntu.</t>
  </si>
  <si>
    <r>
      <t xml:space="preserve">Transport wewnętrzny materiałów pojazdami samowyładowczymi na odległość do 0,5·km, załadunek mechaniczny, kruszywo naturalne.
</t>
    </r>
    <r>
      <rPr>
        <i/>
        <u/>
        <sz val="11"/>
        <color theme="1"/>
        <rFont val="Times New Roman"/>
        <family val="1"/>
        <charset val="238"/>
      </rPr>
      <t>Obliczenia - ((322[m] - 123[m]) * 0,4[m] * (1,05[m] - 0,2[m]))*1,5[t] = 101,490[t].</t>
    </r>
  </si>
  <si>
    <t>[t]</t>
  </si>
  <si>
    <r>
      <t xml:space="preserve">Nawierzchnie gruntowe z mieszanek piaszczysto-gliniastych, grunt rodzimy piaszczysty, grubość warstwy po zagęszczeniu 10·cm
</t>
    </r>
    <r>
      <rPr>
        <i/>
        <u/>
        <sz val="11"/>
        <color theme="1"/>
        <rFont val="Times New Roman"/>
        <family val="1"/>
        <charset val="238"/>
      </rPr>
      <t>Obliczenia - 199[m] * 0,4[m] = 79,600[m2].</t>
    </r>
  </si>
  <si>
    <r>
      <t xml:space="preserve">Nawierzchnie gruntowe z mieszanek piaszczysto-gliniastych, grunt rodzimy piaszczysty, dodatek za każdy dalszy 1·cm grubości warstwy.
</t>
    </r>
    <r>
      <rPr>
        <i/>
        <u/>
        <sz val="11"/>
        <color theme="1"/>
        <rFont val="Times New Roman"/>
        <family val="1"/>
        <charset val="238"/>
      </rPr>
      <t>Obliczenia - 199*0,4 = 79,600.</t>
    </r>
  </si>
  <si>
    <t>1.5.</t>
  </si>
  <si>
    <t>Rury.</t>
  </si>
  <si>
    <r>
      <t xml:space="preserve">Ułożenie rur osłonowych PVC do Fi·140·mm.
</t>
    </r>
    <r>
      <rPr>
        <i/>
        <u/>
        <sz val="11"/>
        <color theme="1"/>
        <rFont val="Times New Roman"/>
        <family val="1"/>
        <charset val="238"/>
      </rPr>
      <t>HDPE Ø160[mm].</t>
    </r>
  </si>
  <si>
    <r>
      <t xml:space="preserve">Ułożenie rur osłonowych PVC do Fi·140·mm.
</t>
    </r>
    <r>
      <rPr>
        <i/>
        <u/>
        <sz val="11"/>
        <color theme="1"/>
        <rFont val="Times New Roman"/>
        <family val="1"/>
        <charset val="238"/>
      </rPr>
      <t>DVR Ø160[mm].</t>
    </r>
  </si>
  <si>
    <t>1.6.</t>
  </si>
  <si>
    <t>Kable.</t>
  </si>
  <si>
    <r>
      <t xml:space="preserve">Układanie kabli w rowach kablowych - ręcznie, kabel do 3,0·kg/m, przykrycie folią.
</t>
    </r>
    <r>
      <rPr>
        <i/>
        <u/>
        <sz val="11"/>
        <color theme="1"/>
        <rFont val="Times New Roman"/>
        <family val="1"/>
        <charset val="238"/>
      </rPr>
      <t>Obliczenia - 343[m] * 3[żyła] = 1029,000[m].</t>
    </r>
  </si>
  <si>
    <t>Badanie linii kablowej średniego napięcia, niskiego napięcia i sterowniczej, kabel s.n.</t>
  </si>
  <si>
    <t>[odcinek]</t>
  </si>
  <si>
    <t>1.7.</t>
  </si>
  <si>
    <t>Mufy i głowice.</t>
  </si>
  <si>
    <t>Montaż w rowach muf przelotowych z taśm izolacyjnych na kablach energetycznych 1-żyłowych o izolacji i powłoce z tworzyw sztucznych, z żyłami Al, kabel do 20·kV, do 240·mm2.</t>
  </si>
  <si>
    <t>[szt]</t>
  </si>
  <si>
    <t>Głowice małogabarytowe na kablach na napięcie do 30kV, kabel 1-żyłowy, do 120·mm2.</t>
  </si>
  <si>
    <t>1.8.</t>
  </si>
  <si>
    <t>Stacja.</t>
  </si>
  <si>
    <r>
      <t xml:space="preserve">Wykopy jamiste wykonywane koparkami podsiębiernymi na odkład, koparka 0,15·m3, grunt kategorii III.
</t>
    </r>
    <r>
      <rPr>
        <i/>
        <u/>
        <sz val="11"/>
        <color theme="1"/>
        <rFont val="Times New Roman"/>
        <family val="1"/>
        <charset val="238"/>
      </rPr>
      <t>Obliczenia - 6,76[m] * 4,66[m] * 0,9[m] = 28,351[m3].</t>
    </r>
  </si>
  <si>
    <t>Podbudowy z kruszyw, pospółka, warstwa dolna, grubość warstwy po zagęszczeniu 20·cm.
Obliczenia - 6,76*4,66 = 31,502</t>
  </si>
  <si>
    <t>Montaż prefabrykowanej stacji transformatorowej.</t>
  </si>
  <si>
    <t>Dostawa sprzętu BHP dla stacji transformatorowej.</t>
  </si>
  <si>
    <t>[kpl]</t>
  </si>
  <si>
    <r>
      <t xml:space="preserve">Nawierzchnie z kostki brukowej betonowej, grubość 6·cm, na podsypce cementowo-piaskowej, kostka szara.
</t>
    </r>
    <r>
      <rPr>
        <i/>
        <u/>
        <sz val="11"/>
        <color theme="1"/>
        <rFont val="Times New Roman"/>
        <family val="1"/>
        <charset val="238"/>
      </rPr>
      <t>Analogia - płyta chodnikowa.
Obliczenia - 0,5[m] x 0,5[m] x 44[szt]. = 11[m2].</t>
    </r>
  </si>
  <si>
    <t>Transformatory lub dławiki dla napięć do 30·kV, masa do 1·t, ustawienie.</t>
  </si>
  <si>
    <t>Transformatory lub dławiki dla napięć do 30·kV, masa do 1·t, podłączenie przewodów.</t>
  </si>
  <si>
    <t>1.9.</t>
  </si>
  <si>
    <t>Uziemienie.</t>
  </si>
  <si>
    <t>Mechaniczne pogrążanie uziomów pionowych prętowych, kategoria gruntu III.</t>
  </si>
  <si>
    <t>Układanie uziomów w rowach kablowych.</t>
  </si>
  <si>
    <t>2.</t>
  </si>
  <si>
    <t>Niskie napięcie.</t>
  </si>
  <si>
    <t>2.1.</t>
  </si>
  <si>
    <r>
      <t xml:space="preserve">Kopanie rowów dla kabli, mechanicznie, grunt kategorii III-IV.
</t>
    </r>
    <r>
      <rPr>
        <i/>
        <u/>
        <sz val="11"/>
        <color theme="1"/>
        <rFont val="Times New Roman"/>
        <family val="1"/>
        <charset val="238"/>
      </rPr>
      <t>Obliczenia - (10[m] + 7[m]) * 0,6[m] * 0,9[m] = 9,180[m3].</t>
    </r>
  </si>
  <si>
    <r>
      <t xml:space="preserve">Nasypanie warstwy piasku na dnie rowu kablowego, szerokość do 0,6·m.
</t>
    </r>
    <r>
      <rPr>
        <i/>
        <u/>
        <sz val="11"/>
        <color theme="1"/>
        <rFont val="Times New Roman"/>
        <family val="1"/>
        <charset val="238"/>
      </rPr>
      <t>Obliczenia - 10[m] + 7[m] = 17,000[m].</t>
    </r>
  </si>
  <si>
    <r>
      <t xml:space="preserve">Kopanie rowów dla kabli, mechanicznie, grunt kategorii III-IV.
</t>
    </r>
    <r>
      <rPr>
        <i/>
        <u/>
        <sz val="11"/>
        <color theme="1"/>
        <rFont val="Times New Roman"/>
        <family val="1"/>
        <charset val="238"/>
      </rPr>
      <t>Obliczenia - 7[m] * 0,4[m] * 0,9[m] = 2,520[m3]</t>
    </r>
  </si>
  <si>
    <t>Nasypanie warstwy piasku na dnie rowu kablowego, szerokość do 0,4·m.</t>
  </si>
  <si>
    <r>
      <t xml:space="preserve">Transport wewnętrzny materiałów pojazdami samowyładowczymi na odległość do 0,5·km, załadunek mechaniczny, kruszywo naturalne.
</t>
    </r>
    <r>
      <rPr>
        <i/>
        <u/>
        <sz val="11"/>
        <color theme="1"/>
        <rFont val="Times New Roman"/>
        <family val="1"/>
        <charset val="238"/>
      </rPr>
      <t>Obliczenia - ((25[m]) * 0,4[m] * (0,8[m] - 0,2[m]))*1,5[t].</t>
    </r>
  </si>
  <si>
    <r>
      <t xml:space="preserve">Nawierzchnie gruntowe z mieszanek piaszczysto-gliniastych, grunt rodzimy piaszczysty, grubość warstwy po zagęszczeniu 10·cm
</t>
    </r>
    <r>
      <rPr>
        <i/>
        <u/>
        <sz val="11"/>
        <color theme="1"/>
        <rFont val="Times New Roman"/>
        <family val="1"/>
        <charset val="238"/>
      </rPr>
      <t>Obliczenia - 25[m] * 0,4[m].</t>
    </r>
  </si>
  <si>
    <r>
      <t xml:space="preserve">Nawierzchnie gruntowe z mieszanek piaszczysto-gliniastych, grunt rodzimy piaszczysty, dodatek za każdy dalszy 1·cm grubości warstwy.
</t>
    </r>
    <r>
      <rPr>
        <i/>
        <u/>
        <sz val="11"/>
        <color theme="1"/>
        <rFont val="Times New Roman"/>
        <family val="1"/>
        <charset val="238"/>
      </rPr>
      <t>Obliczenia - 25[m] * 0,4[m].</t>
    </r>
  </si>
  <si>
    <t>2.2.</t>
  </si>
  <si>
    <r>
      <t>Ułożenie rur osłonowych PVC do Fi·140·mm.
DVR</t>
    </r>
    <r>
      <rPr>
        <i/>
        <u/>
        <sz val="11"/>
        <color theme="1"/>
        <rFont val="Times New Roman"/>
        <family val="1"/>
        <charset val="238"/>
      </rPr>
      <t xml:space="preserve"> Ø110[mm].</t>
    </r>
  </si>
  <si>
    <t>Układanie kabli w rowach kablowych - ręcznie, kabel do 3,0·kg/m, przykrycie folią.</t>
  </si>
  <si>
    <t>Badanie linii kablowej średniego napięcia, niskiego napięcia i sterowniczej, kabel n.n., 4-żyłowy.</t>
  </si>
  <si>
    <t>3.</t>
  </si>
  <si>
    <t>Koszty.</t>
  </si>
  <si>
    <t>3.1.</t>
  </si>
  <si>
    <t>Koszt - Obsługa Geodezyjna.</t>
  </si>
  <si>
    <t>Koszt - Nadzory branżowe i dopuszczenia do prac.</t>
  </si>
  <si>
    <t>Koszt - Wyłączenie spod napięcia elektrenergetycznych urządzeń własności Tauron Dystrybucja S.A.</t>
  </si>
  <si>
    <t>Razem netto</t>
  </si>
  <si>
    <t>VAT 23%</t>
  </si>
  <si>
    <t>Razem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</si>
</sst>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0\ _z_ł_-;\-* #,##0.000\ _z_ł_-;_-* &quot;-&quot;??\ _z_ł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u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46">
    <xf numFmtId="0" fontId="0" fillId="0" borderId="0" xfId="0"/>
    <xf numFmtId="0" fontId="3" fillId="0" borderId="1" xfId="3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49" fontId="4" fillId="0" borderId="1" xfId="3" applyNumberFormat="1" applyFont="1" applyBorder="1" applyAlignment="1">
      <alignment horizontal="center" vertical="center" wrapText="1"/>
    </xf>
    <xf numFmtId="49" fontId="3" fillId="2" borderId="1" xfId="3" applyNumberFormat="1" applyFont="1" applyFill="1" applyBorder="1" applyAlignment="1">
      <alignment horizontal="center" vertical="center" wrapText="1"/>
    </xf>
    <xf numFmtId="0" fontId="3" fillId="2" borderId="2" xfId="3" applyFont="1" applyFill="1" applyBorder="1" applyAlignment="1">
      <alignment vertical="center" wrapText="1"/>
    </xf>
    <xf numFmtId="0" fontId="3" fillId="2" borderId="3" xfId="3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vertical="center"/>
    </xf>
    <xf numFmtId="0" fontId="3" fillId="2" borderId="4" xfId="3" applyFont="1" applyFill="1" applyBorder="1" applyAlignment="1">
      <alignment vertical="center"/>
    </xf>
    <xf numFmtId="49" fontId="3" fillId="3" borderId="1" xfId="3" applyNumberFormat="1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vertical="center" wrapText="1"/>
    </xf>
    <xf numFmtId="0" fontId="3" fillId="3" borderId="3" xfId="3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vertical="center"/>
    </xf>
    <xf numFmtId="0" fontId="3" fillId="3" borderId="4" xfId="3" applyFont="1" applyFill="1" applyBorder="1" applyAlignment="1">
      <alignment vertical="center"/>
    </xf>
    <xf numFmtId="0" fontId="4" fillId="0" borderId="1" xfId="3" applyFont="1" applyBorder="1" applyAlignment="1">
      <alignment vertical="center" wrapText="1"/>
    </xf>
    <xf numFmtId="0" fontId="4" fillId="0" borderId="5" xfId="3" applyFont="1" applyBorder="1" applyAlignment="1">
      <alignment vertical="center" wrapText="1"/>
    </xf>
    <xf numFmtId="0" fontId="4" fillId="0" borderId="5" xfId="3" applyFont="1" applyBorder="1" applyAlignment="1">
      <alignment horizontal="center" vertical="center" wrapText="1"/>
    </xf>
    <xf numFmtId="164" fontId="4" fillId="0" borderId="5" xfId="1" applyNumberFormat="1" applyFont="1" applyBorder="1" applyAlignment="1">
      <alignment vertical="center"/>
    </xf>
    <xf numFmtId="44" fontId="4" fillId="0" borderId="5" xfId="2" applyFont="1" applyBorder="1" applyAlignment="1">
      <alignment vertical="center"/>
    </xf>
    <xf numFmtId="44" fontId="4" fillId="0" borderId="5" xfId="2" applyFont="1" applyBorder="1" applyAlignment="1">
      <alignment vertical="center" wrapText="1"/>
    </xf>
    <xf numFmtId="0" fontId="4" fillId="0" borderId="1" xfId="3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vertical="center"/>
    </xf>
    <xf numFmtId="0" fontId="4" fillId="0" borderId="6" xfId="3" applyFont="1" applyBorder="1" applyAlignment="1">
      <alignment horizontal="center" vertical="center" wrapText="1"/>
    </xf>
    <xf numFmtId="164" fontId="4" fillId="0" borderId="6" xfId="1" applyNumberFormat="1" applyFont="1" applyBorder="1" applyAlignment="1">
      <alignment vertical="center"/>
    </xf>
    <xf numFmtId="49" fontId="4" fillId="4" borderId="1" xfId="3" applyNumberFormat="1" applyFont="1" applyFill="1" applyBorder="1" applyAlignment="1">
      <alignment horizontal="center" vertical="center" wrapText="1"/>
    </xf>
    <xf numFmtId="0" fontId="4" fillId="4" borderId="1" xfId="3" applyFont="1" applyFill="1" applyBorder="1" applyAlignment="1">
      <alignment vertical="center" wrapText="1"/>
    </xf>
    <xf numFmtId="0" fontId="4" fillId="4" borderId="6" xfId="3" applyFont="1" applyFill="1" applyBorder="1" applyAlignment="1">
      <alignment horizontal="center" vertical="center" wrapText="1"/>
    </xf>
    <xf numFmtId="164" fontId="4" fillId="4" borderId="6" xfId="1" applyNumberFormat="1" applyFont="1" applyFill="1" applyBorder="1" applyAlignment="1">
      <alignment vertical="center"/>
    </xf>
    <xf numFmtId="44" fontId="4" fillId="4" borderId="5" xfId="2" applyFont="1" applyFill="1" applyBorder="1" applyAlignment="1">
      <alignment vertical="center"/>
    </xf>
    <xf numFmtId="44" fontId="4" fillId="4" borderId="5" xfId="2" applyFont="1" applyFill="1" applyBorder="1" applyAlignment="1">
      <alignment vertical="center" wrapText="1"/>
    </xf>
    <xf numFmtId="164" fontId="4" fillId="4" borderId="5" xfId="1" applyNumberFormat="1" applyFont="1" applyFill="1" applyBorder="1" applyAlignment="1">
      <alignment vertical="center"/>
    </xf>
    <xf numFmtId="0" fontId="4" fillId="0" borderId="6" xfId="3" applyFont="1" applyBorder="1" applyAlignment="1">
      <alignment vertical="center" wrapText="1"/>
    </xf>
    <xf numFmtId="0" fontId="4" fillId="4" borderId="1" xfId="3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1" applyNumberFormat="1" applyFont="1" applyAlignment="1">
      <alignment vertical="center"/>
    </xf>
    <xf numFmtId="44" fontId="3" fillId="0" borderId="1" xfId="2" applyFont="1" applyBorder="1" applyAlignment="1">
      <alignment vertical="center"/>
    </xf>
    <xf numFmtId="44" fontId="3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9" fontId="3" fillId="3" borderId="2" xfId="3" applyNumberFormat="1" applyFont="1" applyFill="1" applyBorder="1" applyAlignment="1">
      <alignment horizontal="center" vertical="center" wrapText="1"/>
    </xf>
    <xf numFmtId="44" fontId="4" fillId="0" borderId="7" xfId="2" applyFont="1" applyBorder="1" applyAlignment="1">
      <alignment vertical="center"/>
    </xf>
    <xf numFmtId="44" fontId="4" fillId="0" borderId="7" xfId="2" applyFont="1" applyBorder="1" applyAlignment="1">
      <alignment vertical="center" wrapText="1"/>
    </xf>
    <xf numFmtId="0" fontId="3" fillId="0" borderId="2" xfId="3" applyFont="1" applyBorder="1" applyAlignment="1">
      <alignment horizontal="left" vertical="center" wrapText="1"/>
    </xf>
    <xf numFmtId="0" fontId="3" fillId="0" borderId="3" xfId="3" applyFont="1" applyBorder="1" applyAlignment="1">
      <alignment horizontal="left" vertical="center" wrapText="1"/>
    </xf>
    <xf numFmtId="0" fontId="3" fillId="0" borderId="4" xfId="3" applyFont="1" applyBorder="1" applyAlignment="1">
      <alignment horizontal="left" vertical="center" wrapText="1"/>
    </xf>
  </cellXfs>
  <cellStyles count="4">
    <cellStyle name="Dziesiętny" xfId="1" builtinId="3"/>
    <cellStyle name="Normal" xfId="3" xr:uid="{01D3DD64-99A9-41A6-884B-8A9CEF79666E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"/>
  <sheetViews>
    <sheetView tabSelected="1" workbookViewId="0">
      <selection activeCell="I65" sqref="I65"/>
    </sheetView>
  </sheetViews>
  <sheetFormatPr defaultRowHeight="15" x14ac:dyDescent="0.25"/>
  <cols>
    <col min="2" max="2" width="81.42578125" style="39" customWidth="1"/>
    <col min="4" max="4" width="12.28515625" bestFit="1" customWidth="1"/>
    <col min="5" max="5" width="9.7109375" bestFit="1" customWidth="1"/>
    <col min="6" max="6" width="13.85546875" bestFit="1" customWidth="1"/>
    <col min="7" max="7" width="14.85546875" bestFit="1" customWidth="1"/>
  </cols>
  <sheetData>
    <row r="1" spans="1:7" ht="28.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A2" s="3" t="s">
        <v>7</v>
      </c>
      <c r="B2" s="43" t="s">
        <v>8</v>
      </c>
      <c r="C2" s="44"/>
      <c r="D2" s="44"/>
      <c r="E2" s="44"/>
      <c r="F2" s="44"/>
      <c r="G2" s="45"/>
    </row>
    <row r="3" spans="1:7" x14ac:dyDescent="0.25">
      <c r="A3" s="4" t="s">
        <v>9</v>
      </c>
      <c r="B3" s="5" t="s">
        <v>10</v>
      </c>
      <c r="C3" s="6" t="s">
        <v>7</v>
      </c>
      <c r="D3" s="7" t="s">
        <v>7</v>
      </c>
      <c r="E3" s="7" t="s">
        <v>7</v>
      </c>
      <c r="F3" s="7"/>
      <c r="G3" s="8" t="s">
        <v>7</v>
      </c>
    </row>
    <row r="4" spans="1:7" x14ac:dyDescent="0.25">
      <c r="A4" s="9" t="s">
        <v>11</v>
      </c>
      <c r="B4" s="10" t="s">
        <v>12</v>
      </c>
      <c r="C4" s="11" t="s">
        <v>7</v>
      </c>
      <c r="D4" s="12" t="s">
        <v>7</v>
      </c>
      <c r="E4" s="12" t="s">
        <v>7</v>
      </c>
      <c r="F4" s="12"/>
      <c r="G4" s="13" t="s">
        <v>7</v>
      </c>
    </row>
    <row r="5" spans="1:7" ht="30" x14ac:dyDescent="0.25">
      <c r="A5" s="3" t="s">
        <v>13</v>
      </c>
      <c r="B5" s="15" t="s">
        <v>14</v>
      </c>
      <c r="C5" s="16" t="s">
        <v>15</v>
      </c>
      <c r="D5" s="17">
        <v>83.58</v>
      </c>
      <c r="E5" s="17"/>
      <c r="F5" s="18"/>
      <c r="G5" s="19"/>
    </row>
    <row r="6" spans="1:7" ht="30" x14ac:dyDescent="0.25">
      <c r="A6" s="3">
        <f>A5+1</f>
        <v>2</v>
      </c>
      <c r="B6" s="14" t="s">
        <v>16</v>
      </c>
      <c r="C6" s="20" t="s">
        <v>17</v>
      </c>
      <c r="D6" s="21">
        <v>199</v>
      </c>
      <c r="E6" s="21">
        <v>2</v>
      </c>
      <c r="F6" s="18"/>
      <c r="G6" s="19"/>
    </row>
    <row r="7" spans="1:7" x14ac:dyDescent="0.25">
      <c r="A7" s="9" t="s">
        <v>18</v>
      </c>
      <c r="B7" s="10" t="s">
        <v>19</v>
      </c>
      <c r="C7" s="11"/>
      <c r="D7" s="12" t="s">
        <v>7</v>
      </c>
      <c r="E7" s="12" t="s">
        <v>7</v>
      </c>
      <c r="F7" s="12"/>
      <c r="G7" s="13"/>
    </row>
    <row r="8" spans="1:7" ht="30" x14ac:dyDescent="0.25">
      <c r="A8" s="3">
        <f>A6+1</f>
        <v>3</v>
      </c>
      <c r="B8" s="14" t="s">
        <v>20</v>
      </c>
      <c r="C8" s="20" t="s">
        <v>17</v>
      </c>
      <c r="D8" s="21">
        <v>40</v>
      </c>
      <c r="E8" s="21"/>
      <c r="F8" s="18"/>
      <c r="G8" s="19"/>
    </row>
    <row r="9" spans="1:7" ht="45" x14ac:dyDescent="0.25">
      <c r="A9" s="3">
        <f t="shared" ref="A9:A14" si="0">A8+1</f>
        <v>4</v>
      </c>
      <c r="B9" s="14" t="s">
        <v>21</v>
      </c>
      <c r="C9" s="20" t="s">
        <v>22</v>
      </c>
      <c r="D9" s="21">
        <v>40</v>
      </c>
      <c r="E9" s="21"/>
      <c r="F9" s="18"/>
      <c r="G9" s="19"/>
    </row>
    <row r="10" spans="1:7" x14ac:dyDescent="0.25">
      <c r="A10" s="3">
        <f t="shared" si="0"/>
        <v>5</v>
      </c>
      <c r="B10" s="14" t="s">
        <v>23</v>
      </c>
      <c r="C10" s="20" t="s">
        <v>22</v>
      </c>
      <c r="D10" s="21">
        <v>40</v>
      </c>
      <c r="E10" s="21"/>
      <c r="F10" s="18"/>
      <c r="G10" s="19"/>
    </row>
    <row r="11" spans="1:7" ht="30" x14ac:dyDescent="0.25">
      <c r="A11" s="3">
        <f t="shared" si="0"/>
        <v>6</v>
      </c>
      <c r="B11" s="14" t="s">
        <v>24</v>
      </c>
      <c r="C11" s="20" t="s">
        <v>22</v>
      </c>
      <c r="D11" s="21">
        <v>40</v>
      </c>
      <c r="E11" s="21">
        <v>20</v>
      </c>
      <c r="F11" s="18"/>
      <c r="G11" s="19"/>
    </row>
    <row r="12" spans="1:7" x14ac:dyDescent="0.25">
      <c r="A12" s="3">
        <f t="shared" si="0"/>
        <v>7</v>
      </c>
      <c r="B12" s="14" t="s">
        <v>25</v>
      </c>
      <c r="C12" s="20" t="s">
        <v>22</v>
      </c>
      <c r="D12" s="21">
        <v>40</v>
      </c>
      <c r="E12" s="21"/>
      <c r="F12" s="18"/>
      <c r="G12" s="19"/>
    </row>
    <row r="13" spans="1:7" ht="30" x14ac:dyDescent="0.25">
      <c r="A13" s="3">
        <f t="shared" si="0"/>
        <v>8</v>
      </c>
      <c r="B13" s="14" t="s">
        <v>26</v>
      </c>
      <c r="C13" s="20" t="s">
        <v>22</v>
      </c>
      <c r="D13" s="21">
        <v>40</v>
      </c>
      <c r="E13" s="21"/>
      <c r="F13" s="18"/>
      <c r="G13" s="19"/>
    </row>
    <row r="14" spans="1:7" ht="30" x14ac:dyDescent="0.25">
      <c r="A14" s="3">
        <f t="shared" si="0"/>
        <v>9</v>
      </c>
      <c r="B14" s="14" t="s">
        <v>27</v>
      </c>
      <c r="C14" s="20" t="s">
        <v>22</v>
      </c>
      <c r="D14" s="21">
        <v>40</v>
      </c>
      <c r="E14" s="21"/>
      <c r="F14" s="18"/>
      <c r="G14" s="19"/>
    </row>
    <row r="15" spans="1:7" x14ac:dyDescent="0.25">
      <c r="A15" s="9" t="s">
        <v>28</v>
      </c>
      <c r="B15" s="10" t="s">
        <v>29</v>
      </c>
      <c r="C15" s="11"/>
      <c r="D15" s="12" t="s">
        <v>7</v>
      </c>
      <c r="E15" s="12" t="s">
        <v>7</v>
      </c>
      <c r="F15" s="12"/>
      <c r="G15" s="13"/>
    </row>
    <row r="16" spans="1:7" ht="45" x14ac:dyDescent="0.25">
      <c r="A16" s="3">
        <f>A14+1</f>
        <v>10</v>
      </c>
      <c r="B16" s="15" t="s">
        <v>30</v>
      </c>
      <c r="C16" s="16" t="s">
        <v>15</v>
      </c>
      <c r="D16" s="17">
        <v>12.5</v>
      </c>
      <c r="E16" s="17"/>
      <c r="F16" s="18"/>
      <c r="G16" s="19"/>
    </row>
    <row r="17" spans="1:7" x14ac:dyDescent="0.25">
      <c r="A17" s="3">
        <f t="shared" ref="A17:A20" si="1">A16+1</f>
        <v>11</v>
      </c>
      <c r="B17" s="14" t="s">
        <v>31</v>
      </c>
      <c r="C17" s="20" t="s">
        <v>17</v>
      </c>
      <c r="D17" s="21">
        <v>48</v>
      </c>
      <c r="E17" s="21"/>
      <c r="F17" s="18"/>
      <c r="G17" s="19"/>
    </row>
    <row r="18" spans="1:7" x14ac:dyDescent="0.25">
      <c r="A18" s="3">
        <f t="shared" si="1"/>
        <v>12</v>
      </c>
      <c r="B18" s="14" t="s">
        <v>31</v>
      </c>
      <c r="C18" s="20" t="s">
        <v>17</v>
      </c>
      <c r="D18" s="21">
        <v>17</v>
      </c>
      <c r="E18" s="21"/>
      <c r="F18" s="18"/>
      <c r="G18" s="19"/>
    </row>
    <row r="19" spans="1:7" x14ac:dyDescent="0.25">
      <c r="A19" s="3">
        <f t="shared" si="1"/>
        <v>13</v>
      </c>
      <c r="B19" s="14" t="s">
        <v>31</v>
      </c>
      <c r="C19" s="20" t="s">
        <v>17</v>
      </c>
      <c r="D19" s="21">
        <v>13</v>
      </c>
      <c r="E19" s="21"/>
      <c r="F19" s="18"/>
      <c r="G19" s="19"/>
    </row>
    <row r="20" spans="1:7" x14ac:dyDescent="0.25">
      <c r="A20" s="3">
        <f t="shared" si="1"/>
        <v>14</v>
      </c>
      <c r="B20" s="14" t="s">
        <v>31</v>
      </c>
      <c r="C20" s="20" t="s">
        <v>17</v>
      </c>
      <c r="D20" s="21">
        <v>45</v>
      </c>
      <c r="E20" s="21"/>
      <c r="F20" s="18"/>
      <c r="G20" s="19"/>
    </row>
    <row r="21" spans="1:7" x14ac:dyDescent="0.25">
      <c r="A21" s="9" t="s">
        <v>32</v>
      </c>
      <c r="B21" s="10" t="s">
        <v>33</v>
      </c>
      <c r="C21" s="11"/>
      <c r="D21" s="12" t="s">
        <v>7</v>
      </c>
      <c r="E21" s="12" t="s">
        <v>7</v>
      </c>
      <c r="F21" s="12"/>
      <c r="G21" s="13"/>
    </row>
    <row r="22" spans="1:7" ht="45" x14ac:dyDescent="0.25">
      <c r="A22" s="3">
        <f>A20+1</f>
        <v>15</v>
      </c>
      <c r="B22" s="14" t="s">
        <v>34</v>
      </c>
      <c r="C22" s="20" t="s">
        <v>35</v>
      </c>
      <c r="D22" s="21">
        <v>101.49</v>
      </c>
      <c r="E22" s="21">
        <v>4.5</v>
      </c>
      <c r="F22" s="18"/>
      <c r="G22" s="19"/>
    </row>
    <row r="23" spans="1:7" ht="45" x14ac:dyDescent="0.25">
      <c r="A23" s="3">
        <f t="shared" ref="A23:A24" si="2">A22+1</f>
        <v>16</v>
      </c>
      <c r="B23" s="14" t="s">
        <v>36</v>
      </c>
      <c r="C23" s="20" t="s">
        <v>22</v>
      </c>
      <c r="D23" s="21">
        <f>79.6</f>
        <v>79.599999999999994</v>
      </c>
      <c r="E23" s="21"/>
      <c r="F23" s="18"/>
      <c r="G23" s="19"/>
    </row>
    <row r="24" spans="1:7" ht="45" x14ac:dyDescent="0.25">
      <c r="A24" s="3">
        <f t="shared" si="2"/>
        <v>17</v>
      </c>
      <c r="B24" s="31" t="s">
        <v>37</v>
      </c>
      <c r="C24" s="22" t="s">
        <v>22</v>
      </c>
      <c r="D24" s="23">
        <v>79.599999999999994</v>
      </c>
      <c r="E24" s="23">
        <v>75</v>
      </c>
      <c r="F24" s="41"/>
      <c r="G24" s="42"/>
    </row>
    <row r="25" spans="1:7" x14ac:dyDescent="0.25">
      <c r="A25" s="40" t="s">
        <v>38</v>
      </c>
      <c r="B25" s="10" t="s">
        <v>39</v>
      </c>
      <c r="C25" s="11"/>
      <c r="D25" s="12" t="s">
        <v>7</v>
      </c>
      <c r="E25" s="12" t="s">
        <v>7</v>
      </c>
      <c r="F25" s="12"/>
      <c r="G25" s="13"/>
    </row>
    <row r="26" spans="1:7" ht="30" x14ac:dyDescent="0.25">
      <c r="A26" s="3">
        <f>A24+1</f>
        <v>18</v>
      </c>
      <c r="B26" s="15" t="s">
        <v>40</v>
      </c>
      <c r="C26" s="16" t="s">
        <v>17</v>
      </c>
      <c r="D26" s="17">
        <v>8</v>
      </c>
      <c r="E26" s="17"/>
      <c r="F26" s="18"/>
      <c r="G26" s="19"/>
    </row>
    <row r="27" spans="1:7" ht="30" x14ac:dyDescent="0.25">
      <c r="A27" s="3">
        <f t="shared" ref="A27:A28" si="3">A26+1</f>
        <v>19</v>
      </c>
      <c r="B27" s="14" t="s">
        <v>40</v>
      </c>
      <c r="C27" s="22" t="s">
        <v>17</v>
      </c>
      <c r="D27" s="23">
        <v>12</v>
      </c>
      <c r="E27" s="23"/>
      <c r="F27" s="18"/>
      <c r="G27" s="19"/>
    </row>
    <row r="28" spans="1:7" ht="30" x14ac:dyDescent="0.25">
      <c r="A28" s="24">
        <f t="shared" si="3"/>
        <v>20</v>
      </c>
      <c r="B28" s="25" t="s">
        <v>41</v>
      </c>
      <c r="C28" s="26" t="s">
        <v>17</v>
      </c>
      <c r="D28" s="27">
        <v>179</v>
      </c>
      <c r="E28" s="27"/>
      <c r="F28" s="28"/>
      <c r="G28" s="29"/>
    </row>
    <row r="29" spans="1:7" x14ac:dyDescent="0.25">
      <c r="A29" s="9" t="s">
        <v>42</v>
      </c>
      <c r="B29" s="10" t="s">
        <v>43</v>
      </c>
      <c r="C29" s="11"/>
      <c r="D29" s="12" t="s">
        <v>7</v>
      </c>
      <c r="E29" s="12"/>
      <c r="F29" s="12"/>
      <c r="G29" s="13"/>
    </row>
    <row r="30" spans="1:7" ht="30" x14ac:dyDescent="0.25">
      <c r="A30" s="3">
        <f>A28+1</f>
        <v>21</v>
      </c>
      <c r="B30" s="15" t="s">
        <v>44</v>
      </c>
      <c r="C30" s="16" t="s">
        <v>17</v>
      </c>
      <c r="D30" s="30">
        <v>1029</v>
      </c>
      <c r="E30" s="17"/>
      <c r="F30" s="18"/>
      <c r="G30" s="19"/>
    </row>
    <row r="31" spans="1:7" x14ac:dyDescent="0.25">
      <c r="A31" s="3">
        <f t="shared" ref="A31" si="4">A30+1</f>
        <v>22</v>
      </c>
      <c r="B31" s="31" t="s">
        <v>45</v>
      </c>
      <c r="C31" s="22" t="s">
        <v>46</v>
      </c>
      <c r="D31" s="23">
        <v>1</v>
      </c>
      <c r="E31" s="23"/>
      <c r="F31" s="18"/>
      <c r="G31" s="19"/>
    </row>
    <row r="32" spans="1:7" x14ac:dyDescent="0.25">
      <c r="A32" s="9" t="s">
        <v>47</v>
      </c>
      <c r="B32" s="10" t="s">
        <v>48</v>
      </c>
      <c r="C32" s="11"/>
      <c r="D32" s="12" t="s">
        <v>7</v>
      </c>
      <c r="E32" s="12" t="s">
        <v>7</v>
      </c>
      <c r="F32" s="12"/>
      <c r="G32" s="13"/>
    </row>
    <row r="33" spans="1:7" ht="45" x14ac:dyDescent="0.25">
      <c r="A33" s="3">
        <f>A31+1</f>
        <v>23</v>
      </c>
      <c r="B33" s="15" t="s">
        <v>49</v>
      </c>
      <c r="C33" s="16" t="s">
        <v>50</v>
      </c>
      <c r="D33" s="17">
        <v>3</v>
      </c>
      <c r="E33" s="17"/>
      <c r="F33" s="18"/>
      <c r="G33" s="19"/>
    </row>
    <row r="34" spans="1:7" x14ac:dyDescent="0.25">
      <c r="A34" s="3">
        <f t="shared" ref="A34" si="5">A33+1</f>
        <v>24</v>
      </c>
      <c r="B34" s="31" t="s">
        <v>51</v>
      </c>
      <c r="C34" s="22" t="s">
        <v>50</v>
      </c>
      <c r="D34" s="23">
        <v>2</v>
      </c>
      <c r="E34" s="23"/>
      <c r="F34" s="18"/>
      <c r="G34" s="19"/>
    </row>
    <row r="35" spans="1:7" x14ac:dyDescent="0.25">
      <c r="A35" s="9" t="s">
        <v>52</v>
      </c>
      <c r="B35" s="10" t="s">
        <v>53</v>
      </c>
      <c r="C35" s="11"/>
      <c r="D35" s="12" t="s">
        <v>7</v>
      </c>
      <c r="E35" s="12"/>
      <c r="F35" s="12"/>
      <c r="G35" s="13"/>
    </row>
    <row r="36" spans="1:7" ht="45" x14ac:dyDescent="0.25">
      <c r="A36" s="3">
        <f>A34+1</f>
        <v>25</v>
      </c>
      <c r="B36" s="15" t="s">
        <v>54</v>
      </c>
      <c r="C36" s="16" t="s">
        <v>15</v>
      </c>
      <c r="D36" s="17">
        <v>28.350999999999999</v>
      </c>
      <c r="E36" s="17"/>
      <c r="F36" s="18"/>
      <c r="G36" s="19"/>
    </row>
    <row r="37" spans="1:7" ht="30" x14ac:dyDescent="0.25">
      <c r="A37" s="3">
        <f t="shared" ref="A37:A42" si="6">A36+1</f>
        <v>26</v>
      </c>
      <c r="B37" s="15" t="s">
        <v>55</v>
      </c>
      <c r="C37" s="16" t="s">
        <v>22</v>
      </c>
      <c r="D37" s="17">
        <v>31.501999999999999</v>
      </c>
      <c r="E37" s="17"/>
      <c r="F37" s="18"/>
      <c r="G37" s="19"/>
    </row>
    <row r="38" spans="1:7" x14ac:dyDescent="0.25">
      <c r="A38" s="3">
        <f t="shared" si="6"/>
        <v>27</v>
      </c>
      <c r="B38" s="14" t="s">
        <v>56</v>
      </c>
      <c r="C38" s="20" t="s">
        <v>50</v>
      </c>
      <c r="D38" s="21">
        <v>1</v>
      </c>
      <c r="E38" s="21"/>
      <c r="F38" s="18"/>
      <c r="G38" s="19"/>
    </row>
    <row r="39" spans="1:7" x14ac:dyDescent="0.25">
      <c r="A39" s="24">
        <f t="shared" si="6"/>
        <v>28</v>
      </c>
      <c r="B39" s="25" t="s">
        <v>57</v>
      </c>
      <c r="C39" s="32" t="s">
        <v>58</v>
      </c>
      <c r="D39" s="33">
        <v>1</v>
      </c>
      <c r="E39" s="33"/>
      <c r="F39" s="28"/>
      <c r="G39" s="29"/>
    </row>
    <row r="40" spans="1:7" ht="60" x14ac:dyDescent="0.25">
      <c r="A40" s="24">
        <f t="shared" si="6"/>
        <v>29</v>
      </c>
      <c r="B40" s="25" t="s">
        <v>59</v>
      </c>
      <c r="C40" s="32" t="s">
        <v>22</v>
      </c>
      <c r="D40" s="33">
        <v>11</v>
      </c>
      <c r="E40" s="33"/>
      <c r="F40" s="28"/>
      <c r="G40" s="29"/>
    </row>
    <row r="41" spans="1:7" x14ac:dyDescent="0.25">
      <c r="A41" s="3">
        <f t="shared" si="6"/>
        <v>30</v>
      </c>
      <c r="B41" s="14" t="s">
        <v>60</v>
      </c>
      <c r="C41" s="20" t="s">
        <v>50</v>
      </c>
      <c r="D41" s="21">
        <v>1</v>
      </c>
      <c r="E41" s="21"/>
      <c r="F41" s="18"/>
      <c r="G41" s="19"/>
    </row>
    <row r="42" spans="1:7" x14ac:dyDescent="0.25">
      <c r="A42" s="3">
        <f t="shared" si="6"/>
        <v>31</v>
      </c>
      <c r="B42" s="31" t="s">
        <v>61</v>
      </c>
      <c r="C42" s="22" t="s">
        <v>50</v>
      </c>
      <c r="D42" s="23">
        <v>1</v>
      </c>
      <c r="E42" s="23"/>
      <c r="F42" s="18"/>
      <c r="G42" s="19"/>
    </row>
    <row r="43" spans="1:7" x14ac:dyDescent="0.25">
      <c r="A43" s="9" t="s">
        <v>62</v>
      </c>
      <c r="B43" s="10" t="s">
        <v>63</v>
      </c>
      <c r="C43" s="11"/>
      <c r="D43" s="12" t="s">
        <v>7</v>
      </c>
      <c r="E43" s="12"/>
      <c r="F43" s="12"/>
      <c r="G43" s="13"/>
    </row>
    <row r="44" spans="1:7" x14ac:dyDescent="0.25">
      <c r="A44" s="3">
        <f>A42+1</f>
        <v>32</v>
      </c>
      <c r="B44" s="15" t="s">
        <v>64</v>
      </c>
      <c r="C44" s="16" t="s">
        <v>17</v>
      </c>
      <c r="D44" s="30">
        <v>68</v>
      </c>
      <c r="E44" s="17"/>
      <c r="F44" s="18"/>
      <c r="G44" s="19"/>
    </row>
    <row r="45" spans="1:7" x14ac:dyDescent="0.25">
      <c r="A45" s="3">
        <f t="shared" ref="A45" si="7">A44+1</f>
        <v>33</v>
      </c>
      <c r="B45" s="31" t="s">
        <v>65</v>
      </c>
      <c r="C45" s="22" t="s">
        <v>17</v>
      </c>
      <c r="D45" s="27">
        <v>70</v>
      </c>
      <c r="E45" s="23"/>
      <c r="F45" s="18"/>
      <c r="G45" s="19"/>
    </row>
    <row r="46" spans="1:7" x14ac:dyDescent="0.25">
      <c r="A46" s="4" t="s">
        <v>66</v>
      </c>
      <c r="B46" s="5" t="s">
        <v>67</v>
      </c>
      <c r="C46" s="6"/>
      <c r="D46" s="7" t="s">
        <v>7</v>
      </c>
      <c r="E46" s="7"/>
      <c r="F46" s="7"/>
      <c r="G46" s="8"/>
    </row>
    <row r="47" spans="1:7" x14ac:dyDescent="0.25">
      <c r="A47" s="9" t="s">
        <v>68</v>
      </c>
      <c r="B47" s="10" t="s">
        <v>12</v>
      </c>
      <c r="C47" s="11" t="s">
        <v>7</v>
      </c>
      <c r="D47" s="12" t="s">
        <v>7</v>
      </c>
      <c r="E47" s="12" t="s">
        <v>7</v>
      </c>
      <c r="F47" s="12"/>
      <c r="G47" s="13"/>
    </row>
    <row r="48" spans="1:7" ht="30" x14ac:dyDescent="0.25">
      <c r="A48" s="3">
        <f>A45+1</f>
        <v>34</v>
      </c>
      <c r="B48" s="15" t="s">
        <v>69</v>
      </c>
      <c r="C48" s="16" t="s">
        <v>15</v>
      </c>
      <c r="D48" s="17">
        <v>9.18</v>
      </c>
      <c r="E48" s="17"/>
      <c r="F48" s="18"/>
      <c r="G48" s="19"/>
    </row>
    <row r="49" spans="1:7" ht="30" x14ac:dyDescent="0.25">
      <c r="A49" s="3">
        <f t="shared" ref="A49:A51" si="8">A48+1</f>
        <v>35</v>
      </c>
      <c r="B49" s="14" t="s">
        <v>70</v>
      </c>
      <c r="C49" s="20" t="s">
        <v>17</v>
      </c>
      <c r="D49" s="21">
        <v>17</v>
      </c>
      <c r="E49" s="21">
        <v>2</v>
      </c>
      <c r="F49" s="18"/>
      <c r="G49" s="19"/>
    </row>
    <row r="50" spans="1:7" ht="30" x14ac:dyDescent="0.25">
      <c r="A50" s="3">
        <f t="shared" si="8"/>
        <v>36</v>
      </c>
      <c r="B50" s="14" t="s">
        <v>71</v>
      </c>
      <c r="C50" s="20" t="s">
        <v>15</v>
      </c>
      <c r="D50" s="21">
        <v>2.52</v>
      </c>
      <c r="E50" s="21"/>
      <c r="F50" s="18"/>
      <c r="G50" s="19"/>
    </row>
    <row r="51" spans="1:7" x14ac:dyDescent="0.25">
      <c r="A51" s="3">
        <f t="shared" si="8"/>
        <v>37</v>
      </c>
      <c r="B51" s="14" t="s">
        <v>72</v>
      </c>
      <c r="C51" s="20" t="s">
        <v>17</v>
      </c>
      <c r="D51" s="21">
        <v>7</v>
      </c>
      <c r="E51" s="21">
        <v>2</v>
      </c>
      <c r="F51" s="18"/>
      <c r="G51" s="19"/>
    </row>
    <row r="52" spans="1:7" x14ac:dyDescent="0.25">
      <c r="A52" s="9" t="s">
        <v>32</v>
      </c>
      <c r="B52" s="10" t="s">
        <v>33</v>
      </c>
      <c r="C52" s="11"/>
      <c r="D52" s="12" t="s">
        <v>7</v>
      </c>
      <c r="E52" s="12" t="s">
        <v>7</v>
      </c>
      <c r="F52" s="12"/>
      <c r="G52" s="13"/>
    </row>
    <row r="53" spans="1:7" ht="45" x14ac:dyDescent="0.25">
      <c r="A53" s="3">
        <f>A51+1</f>
        <v>38</v>
      </c>
      <c r="B53" s="14" t="s">
        <v>73</v>
      </c>
      <c r="C53" s="20" t="s">
        <v>35</v>
      </c>
      <c r="D53" s="21">
        <v>9</v>
      </c>
      <c r="E53" s="21">
        <v>4.5</v>
      </c>
      <c r="F53" s="18"/>
      <c r="G53" s="19"/>
    </row>
    <row r="54" spans="1:7" ht="45" x14ac:dyDescent="0.25">
      <c r="A54" s="3">
        <f t="shared" ref="A54:A55" si="9">A53+1</f>
        <v>39</v>
      </c>
      <c r="B54" s="14" t="s">
        <v>74</v>
      </c>
      <c r="C54" s="20" t="s">
        <v>22</v>
      </c>
      <c r="D54" s="21">
        <v>10</v>
      </c>
      <c r="E54" s="21"/>
      <c r="F54" s="18"/>
      <c r="G54" s="19"/>
    </row>
    <row r="55" spans="1:7" ht="45" x14ac:dyDescent="0.25">
      <c r="A55" s="3">
        <f t="shared" si="9"/>
        <v>40</v>
      </c>
      <c r="B55" s="14" t="s">
        <v>75</v>
      </c>
      <c r="C55" s="20" t="s">
        <v>22</v>
      </c>
      <c r="D55" s="21">
        <v>10</v>
      </c>
      <c r="E55" s="21">
        <v>50</v>
      </c>
      <c r="F55" s="18"/>
      <c r="G55" s="19"/>
    </row>
    <row r="56" spans="1:7" x14ac:dyDescent="0.25">
      <c r="A56" s="9" t="s">
        <v>76</v>
      </c>
      <c r="B56" s="10" t="s">
        <v>39</v>
      </c>
      <c r="C56" s="11"/>
      <c r="D56" s="12" t="s">
        <v>7</v>
      </c>
      <c r="E56" s="12" t="s">
        <v>7</v>
      </c>
      <c r="F56" s="12"/>
      <c r="G56" s="13"/>
    </row>
    <row r="57" spans="1:7" ht="30" x14ac:dyDescent="0.25">
      <c r="A57" s="24">
        <f>A55+1</f>
        <v>41</v>
      </c>
      <c r="B57" s="25" t="s">
        <v>77</v>
      </c>
      <c r="C57" s="32" t="s">
        <v>17</v>
      </c>
      <c r="D57" s="33">
        <v>52</v>
      </c>
      <c r="E57" s="33"/>
      <c r="F57" s="28"/>
      <c r="G57" s="29"/>
    </row>
    <row r="58" spans="1:7" x14ac:dyDescent="0.25">
      <c r="A58" s="9" t="s">
        <v>76</v>
      </c>
      <c r="B58" s="10" t="s">
        <v>43</v>
      </c>
      <c r="C58" s="11"/>
      <c r="D58" s="12" t="s">
        <v>7</v>
      </c>
      <c r="E58" s="12" t="s">
        <v>7</v>
      </c>
      <c r="F58" s="12"/>
      <c r="G58" s="13"/>
    </row>
    <row r="59" spans="1:7" x14ac:dyDescent="0.25">
      <c r="A59" s="3">
        <f>A57+1</f>
        <v>42</v>
      </c>
      <c r="B59" s="15" t="s">
        <v>78</v>
      </c>
      <c r="C59" s="16" t="s">
        <v>17</v>
      </c>
      <c r="D59" s="17">
        <v>33</v>
      </c>
      <c r="E59" s="17"/>
      <c r="F59" s="18"/>
      <c r="G59" s="19"/>
    </row>
    <row r="60" spans="1:7" x14ac:dyDescent="0.25">
      <c r="A60" s="3">
        <f t="shared" ref="A60:A62" si="10">A59+1</f>
        <v>43</v>
      </c>
      <c r="B60" s="14" t="s">
        <v>78</v>
      </c>
      <c r="C60" s="20" t="s">
        <v>17</v>
      </c>
      <c r="D60" s="21">
        <v>26</v>
      </c>
      <c r="E60" s="21"/>
      <c r="F60" s="18"/>
      <c r="G60" s="19"/>
    </row>
    <row r="61" spans="1:7" x14ac:dyDescent="0.25">
      <c r="A61" s="3">
        <f t="shared" si="10"/>
        <v>44</v>
      </c>
      <c r="B61" s="14" t="s">
        <v>78</v>
      </c>
      <c r="C61" s="20" t="s">
        <v>17</v>
      </c>
      <c r="D61" s="21">
        <v>20</v>
      </c>
      <c r="E61" s="21"/>
      <c r="F61" s="18"/>
      <c r="G61" s="19"/>
    </row>
    <row r="62" spans="1:7" ht="30" x14ac:dyDescent="0.25">
      <c r="A62" s="3">
        <f t="shared" si="10"/>
        <v>45</v>
      </c>
      <c r="B62" s="31" t="s">
        <v>79</v>
      </c>
      <c r="C62" s="22" t="s">
        <v>46</v>
      </c>
      <c r="D62" s="23">
        <v>3</v>
      </c>
      <c r="E62" s="23"/>
      <c r="F62" s="18"/>
      <c r="G62" s="19"/>
    </row>
    <row r="63" spans="1:7" x14ac:dyDescent="0.25">
      <c r="A63" s="4" t="s">
        <v>80</v>
      </c>
      <c r="B63" s="5" t="s">
        <v>81</v>
      </c>
      <c r="C63" s="6"/>
      <c r="D63" s="7" t="s">
        <v>7</v>
      </c>
      <c r="E63" s="7" t="s">
        <v>7</v>
      </c>
      <c r="F63" s="7"/>
      <c r="G63" s="8"/>
    </row>
    <row r="64" spans="1:7" x14ac:dyDescent="0.25">
      <c r="A64" s="9" t="s">
        <v>82</v>
      </c>
      <c r="B64" s="10" t="s">
        <v>81</v>
      </c>
      <c r="C64" s="11" t="s">
        <v>7</v>
      </c>
      <c r="D64" s="12" t="s">
        <v>7</v>
      </c>
      <c r="E64" s="12" t="s">
        <v>7</v>
      </c>
      <c r="F64" s="12"/>
      <c r="G64" s="13"/>
    </row>
    <row r="65" spans="1:7" x14ac:dyDescent="0.25">
      <c r="A65" s="3">
        <f>A62+1</f>
        <v>46</v>
      </c>
      <c r="B65" s="15" t="s">
        <v>83</v>
      </c>
      <c r="C65" s="16" t="s">
        <v>58</v>
      </c>
      <c r="D65" s="17">
        <v>1</v>
      </c>
      <c r="E65" s="17"/>
      <c r="F65" s="18"/>
      <c r="G65" s="18"/>
    </row>
    <row r="66" spans="1:7" x14ac:dyDescent="0.25">
      <c r="A66" s="3">
        <f t="shared" ref="A66:A67" si="11">A65+1</f>
        <v>47</v>
      </c>
      <c r="B66" s="14" t="s">
        <v>84</v>
      </c>
      <c r="C66" s="20" t="s">
        <v>58</v>
      </c>
      <c r="D66" s="21">
        <v>1</v>
      </c>
      <c r="E66" s="21"/>
      <c r="F66" s="18"/>
      <c r="G66" s="18"/>
    </row>
    <row r="67" spans="1:7" ht="30" x14ac:dyDescent="0.25">
      <c r="A67" s="3">
        <f t="shared" si="11"/>
        <v>48</v>
      </c>
      <c r="B67" s="14" t="s">
        <v>85</v>
      </c>
      <c r="C67" s="20" t="s">
        <v>58</v>
      </c>
      <c r="D67" s="21">
        <v>1</v>
      </c>
      <c r="E67" s="21"/>
      <c r="F67" s="18"/>
      <c r="G67" s="18"/>
    </row>
    <row r="68" spans="1:7" x14ac:dyDescent="0.25">
      <c r="A68" s="34"/>
      <c r="B68" s="35"/>
      <c r="C68" s="34"/>
      <c r="D68" s="36"/>
      <c r="E68" s="36"/>
      <c r="F68" s="36" t="s">
        <v>86</v>
      </c>
      <c r="G68" s="37">
        <f>SUM(G5:G67)</f>
        <v>0</v>
      </c>
    </row>
    <row r="69" spans="1:7" x14ac:dyDescent="0.25">
      <c r="A69" s="34"/>
      <c r="B69" s="35"/>
      <c r="C69" s="34"/>
      <c r="D69" s="36"/>
      <c r="E69" s="36"/>
      <c r="F69" s="36" t="s">
        <v>87</v>
      </c>
      <c r="G69" s="38">
        <f>(G68*1.23)-G68</f>
        <v>0</v>
      </c>
    </row>
    <row r="70" spans="1:7" x14ac:dyDescent="0.25">
      <c r="A70" s="34"/>
      <c r="B70" s="35"/>
      <c r="C70" s="34"/>
      <c r="D70" s="36"/>
      <c r="E70" s="36"/>
      <c r="F70" s="36" t="s">
        <v>88</v>
      </c>
      <c r="G70" s="38">
        <f>G68+G69</f>
        <v>0</v>
      </c>
    </row>
  </sheetData>
  <mergeCells count="1">
    <mergeCell ref="B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pprzybyla</dc:creator>
  <cp:lastModifiedBy>Kasia Czech-Sporek</cp:lastModifiedBy>
  <dcterms:created xsi:type="dcterms:W3CDTF">2015-06-05T18:19:34Z</dcterms:created>
  <dcterms:modified xsi:type="dcterms:W3CDTF">2025-06-16T08:47:50Z</dcterms:modified>
</cp:coreProperties>
</file>